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1.05.21 (3)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3" i="3"/>
  <c r="I13" i="3"/>
  <c r="H13" i="3"/>
  <c r="J11" i="3"/>
  <c r="I11" i="3"/>
  <c r="H11" i="3"/>
  <c r="J8" i="3"/>
  <c r="I8" i="3"/>
  <c r="H8" i="3"/>
  <c r="J6" i="3"/>
  <c r="I6" i="3"/>
  <c r="H6" i="3"/>
  <c r="J4" i="3"/>
  <c r="I4" i="3"/>
  <c r="H4" i="3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<sst xmlns="http://schemas.openxmlformats.org/spreadsheetml/2006/main" count="56" uniqueCount="43">
  <si>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</si>
  <si>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</si>
  <si>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</si>
  <si>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</si>
  <si>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</si>
  <si>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</si>
  <si>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</si>
  <si>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</si>
  <si>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</si>
  <si>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</si>
  <si>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</si>
  <si>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</si>
  <si>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</si>
  <si>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</si>
  <si>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</si>
  <si>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</si>
  <si>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</si>
  <si>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</si>
  <si>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</si>
  <si>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</si>
  <si>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</si>
  <si>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</si>
  <si>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</si>
  <si>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</si>
  <si>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</si>
  <si>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МОУ "Тимоновская СОШ" Валуйского района Белгородская область</t>
  </si>
  <si>
    <t>Хлеб пшеничный</t>
  </si>
  <si>
    <t>ПР</t>
  </si>
  <si>
    <t xml:space="preserve">Завтрак         </t>
  </si>
  <si>
    <t xml:space="preserve">Завтрак           </t>
  </si>
  <si>
    <t>Гуляш мясной (в соответствии с ГОСТ Р 55366-2012)</t>
  </si>
  <si>
    <t>Салат горошек консервированный</t>
  </si>
  <si>
    <t>Макаронные изделия отварные с маслом сливочным</t>
  </si>
  <si>
    <t>Кофейный напиток</t>
  </si>
  <si>
    <t>Яблоко</t>
  </si>
  <si>
    <t>1/200</t>
  </si>
  <si>
    <t>Батончик "обыкновенное чудо"</t>
  </si>
  <si>
    <t>Салат "Витаминный" (капуста квашеная, зел. горошек)</t>
  </si>
  <si>
    <t>Салат овощной</t>
  </si>
  <si>
    <t>Рассольник "Ленинградский" на бульоне</t>
  </si>
  <si>
    <t>Бифштекс рубленый "Детский" (в соответствии с ГОСТ Р 55366-2012)</t>
  </si>
  <si>
    <t>Каша рассыпчатая ( пшенная )</t>
  </si>
  <si>
    <t xml:space="preserve">Компот из смеси сухофруктов     С-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</si>
</sst>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_р_."/>
    <numFmt numFmtId="166" formatCode="0.00;[Red]0.00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2" fontId="2" fillId="2" borderId="1" xfId="0" applyNumberFormat="1" applyFont="1" applyFill="1" applyBorder="1" applyAlignment="1" applyProtection="1">
      <protection locked="0"/>
    </xf>
    <xf numFmtId="0" fontId="0" fillId="2" borderId="4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/>
    <xf numFmtId="0" fontId="2" fillId="2" borderId="16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/>
    <xf numFmtId="0" fontId="3" fillId="2" borderId="1" xfId="0" applyFont="1" applyFill="1" applyBorder="1" applyAlignment="1"/>
    <xf numFmtId="166" fontId="3" fillId="2" borderId="1" xfId="0" applyNumberFormat="1" applyFont="1" applyFill="1" applyBorder="1" applyAlignment="1"/>
    <xf numFmtId="0" fontId="2" fillId="2" borderId="4" xfId="0" applyFont="1" applyFill="1" applyBorder="1" applyAlignment="1" applyProtection="1">
      <alignment wrapText="1"/>
      <protection locked="0"/>
    </xf>
    <xf numFmtId="2" fontId="2" fillId="2" borderId="16" xfId="0" applyNumberFormat="1" applyFont="1" applyFill="1" applyBorder="1" applyAlignment="1" applyProtection="1">
      <protection locked="0"/>
    </xf>
    <xf numFmtId="167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19</v>
      </c>
      <c r="F1" s="10"/>
      <c r="I1" t="s">
        <v>1</v>
      </c>
      <c r="J1" s="9">
        <v>44700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8" t="s">
        <v>29</v>
      </c>
      <c r="B4" s="23" t="s">
        <v>10</v>
      </c>
      <c r="C4" s="24">
        <v>268</v>
      </c>
      <c r="D4" s="25" t="s">
        <v>30</v>
      </c>
      <c r="E4" s="26">
        <v>50</v>
      </c>
      <c r="F4" s="27">
        <v>25.93</v>
      </c>
      <c r="G4" s="28">
        <v>86.47</v>
      </c>
      <c r="H4" s="27">
        <f>F4*13.46/100</f>
        <v>3.4901780000000002</v>
      </c>
      <c r="I4" s="27">
        <f>F4*10.86/100</f>
        <v>2.8159979999999996</v>
      </c>
      <c r="J4" s="27">
        <f>F4*5.34/100</f>
        <v>1.3846619999999998</v>
      </c>
    </row>
    <row r="5" spans="1:10" x14ac:dyDescent="0.25">
      <c r="A5" s="1"/>
      <c r="B5" s="29" t="s">
        <v>13</v>
      </c>
      <c r="C5" s="24"/>
      <c r="D5" s="30" t="s">
        <v>31</v>
      </c>
      <c r="E5" s="26">
        <v>40</v>
      </c>
      <c r="F5" s="27">
        <v>4.83</v>
      </c>
      <c r="G5" s="28">
        <v>149.69999999999999</v>
      </c>
      <c r="H5" s="27">
        <v>1.5666666666666667</v>
      </c>
      <c r="I5" s="27">
        <v>12.033333333333333</v>
      </c>
      <c r="J5" s="27">
        <v>8.7833333333333332</v>
      </c>
    </row>
    <row r="6" spans="1:10" ht="30" x14ac:dyDescent="0.25">
      <c r="A6" s="1"/>
      <c r="B6" s="31" t="s">
        <v>16</v>
      </c>
      <c r="C6" s="24">
        <v>203</v>
      </c>
      <c r="D6" s="30" t="s">
        <v>32</v>
      </c>
      <c r="E6" s="26">
        <v>150</v>
      </c>
      <c r="F6" s="27">
        <v>7.42</v>
      </c>
      <c r="G6" s="28">
        <v>239.36</v>
      </c>
      <c r="H6" s="27">
        <f>5.7*F6/150</f>
        <v>0.28196000000000004</v>
      </c>
      <c r="I6" s="27">
        <f>3.43*F6/150</f>
        <v>0.16967066666666666</v>
      </c>
      <c r="J6" s="27">
        <f>36.45*F6/150</f>
        <v>1.8030600000000001</v>
      </c>
    </row>
    <row r="7" spans="1:10" x14ac:dyDescent="0.25">
      <c r="A7" s="1"/>
      <c r="B7" s="31" t="s">
        <v>11</v>
      </c>
      <c r="C7" s="24">
        <v>389</v>
      </c>
      <c r="D7" s="30" t="s">
        <v>33</v>
      </c>
      <c r="E7" s="26">
        <v>200</v>
      </c>
      <c r="F7" s="27">
        <v>13.05</v>
      </c>
      <c r="G7" s="28">
        <v>86.7</v>
      </c>
      <c r="H7" s="27">
        <v>1</v>
      </c>
      <c r="I7" s="27">
        <v>0.2</v>
      </c>
      <c r="J7" s="27">
        <v>20.2</v>
      </c>
    </row>
    <row r="8" spans="1:10" ht="15.75" thickBot="1" x14ac:dyDescent="0.3">
      <c r="A8" s="1"/>
      <c r="B8" s="31" t="s">
        <v>20</v>
      </c>
      <c r="C8" s="32" t="s">
        <v>27</v>
      </c>
      <c r="D8" s="33" t="s">
        <v>26</v>
      </c>
      <c r="E8" s="26">
        <v>40</v>
      </c>
      <c r="F8" s="27">
        <v>2.4</v>
      </c>
      <c r="G8" s="28">
        <v>62.506999999999998</v>
      </c>
      <c r="H8" s="27">
        <f>1.52*F8/30</f>
        <v>0.12159999999999999</v>
      </c>
      <c r="I8" s="34">
        <f>0.16*F8/30</f>
        <v>1.2800000000000001E-2</v>
      </c>
      <c r="J8" s="34">
        <f>9.84*F8/30</f>
        <v>0.78720000000000001</v>
      </c>
    </row>
    <row r="9" spans="1:10" x14ac:dyDescent="0.25">
      <c r="A9" s="1"/>
      <c r="B9" s="31"/>
      <c r="C9" s="24"/>
      <c r="D9" s="35" t="s">
        <v>34</v>
      </c>
      <c r="E9" s="36" t="s">
        <v>35</v>
      </c>
      <c r="F9" s="37">
        <v>22.16</v>
      </c>
      <c r="G9" s="38">
        <v>70.5</v>
      </c>
      <c r="H9" s="38">
        <v>0.6</v>
      </c>
      <c r="I9" s="38">
        <v>0.6</v>
      </c>
      <c r="J9" s="38">
        <v>14.7</v>
      </c>
    </row>
    <row r="10" spans="1:10" ht="15.75" thickBot="1" x14ac:dyDescent="0.3">
      <c r="A10" s="1"/>
      <c r="B10" s="31"/>
      <c r="C10" s="32"/>
      <c r="D10" s="33" t="s">
        <v>36</v>
      </c>
      <c r="E10" s="26">
        <v>50</v>
      </c>
      <c r="F10" s="27">
        <v>25</v>
      </c>
      <c r="G10" s="39">
        <v>245</v>
      </c>
      <c r="H10" s="39">
        <v>2.5</v>
      </c>
      <c r="I10" s="40">
        <v>12.5</v>
      </c>
      <c r="J10" s="40">
        <v>29</v>
      </c>
    </row>
    <row r="11" spans="1:10" ht="30" x14ac:dyDescent="0.25">
      <c r="A11" s="18" t="s">
        <v>28</v>
      </c>
      <c r="B11" s="23" t="s">
        <v>10</v>
      </c>
      <c r="C11" s="24">
        <v>268</v>
      </c>
      <c r="D11" s="25" t="s">
        <v>30</v>
      </c>
      <c r="E11" s="26">
        <v>50</v>
      </c>
      <c r="F11" s="27">
        <v>25.93</v>
      </c>
      <c r="G11" s="28">
        <v>86.47</v>
      </c>
      <c r="H11" s="27">
        <f>F11*13.46/100</f>
        <v>3.4901780000000002</v>
      </c>
      <c r="I11" s="27">
        <f>F11*10.86/100</f>
        <v>2.8159979999999996</v>
      </c>
      <c r="J11" s="27">
        <f>F11*5.34/100</f>
        <v>1.3846619999999998</v>
      </c>
    </row>
    <row r="12" spans="1:10" ht="30" x14ac:dyDescent="0.25">
      <c r="A12" s="19"/>
      <c r="B12" s="29" t="s">
        <v>13</v>
      </c>
      <c r="C12" s="24"/>
      <c r="D12" s="30" t="s">
        <v>37</v>
      </c>
      <c r="E12" s="26">
        <v>40</v>
      </c>
      <c r="F12" s="27">
        <v>4.83</v>
      </c>
      <c r="G12" s="28">
        <v>149.69999999999999</v>
      </c>
      <c r="H12" s="27">
        <v>1.5666666666666667</v>
      </c>
      <c r="I12" s="27">
        <v>12.033333333333333</v>
      </c>
      <c r="J12" s="27">
        <v>8.7833333333333332</v>
      </c>
    </row>
    <row r="13" spans="1:10" ht="30" x14ac:dyDescent="0.25">
      <c r="A13" s="19"/>
      <c r="B13" s="31" t="s">
        <v>16</v>
      </c>
      <c r="C13" s="24">
        <v>203</v>
      </c>
      <c r="D13" s="30" t="s">
        <v>32</v>
      </c>
      <c r="E13" s="26">
        <v>150</v>
      </c>
      <c r="F13" s="27">
        <v>7.42</v>
      </c>
      <c r="G13" s="28">
        <v>239.36</v>
      </c>
      <c r="H13" s="27">
        <f>5.7*F13/150</f>
        <v>0.28196000000000004</v>
      </c>
      <c r="I13" s="27">
        <f>3.43*F13/150</f>
        <v>0.16967066666666666</v>
      </c>
      <c r="J13" s="27">
        <f>36.45*F13/150</f>
        <v>1.8030600000000001</v>
      </c>
    </row>
    <row r="14" spans="1:10" x14ac:dyDescent="0.25">
      <c r="A14" s="1"/>
      <c r="B14" s="31" t="s">
        <v>11</v>
      </c>
      <c r="C14" s="24">
        <v>389</v>
      </c>
      <c r="D14" s="30" t="s">
        <v>33</v>
      </c>
      <c r="E14" s="26">
        <v>200</v>
      </c>
      <c r="F14" s="27">
        <v>13.05</v>
      </c>
      <c r="G14" s="28">
        <v>86.7</v>
      </c>
      <c r="H14" s="27">
        <v>1</v>
      </c>
      <c r="I14" s="27">
        <v>0.2</v>
      </c>
      <c r="J14" s="27">
        <v>20.2</v>
      </c>
    </row>
    <row r="15" spans="1:10" ht="15.75" thickBot="1" x14ac:dyDescent="0.3">
      <c r="A15" s="2"/>
      <c r="B15" s="31" t="s">
        <v>20</v>
      </c>
      <c r="C15" s="32" t="s">
        <v>27</v>
      </c>
      <c r="D15" s="33" t="s">
        <v>26</v>
      </c>
      <c r="E15" s="26">
        <v>40</v>
      </c>
      <c r="F15" s="27">
        <v>2.4</v>
      </c>
      <c r="G15" s="28">
        <v>62.506999999999998</v>
      </c>
      <c r="H15" s="27">
        <f>1.52*F15/30</f>
        <v>0.12159999999999999</v>
      </c>
      <c r="I15" s="34">
        <f>0.16*F15/30</f>
        <v>1.2800000000000001E-2</v>
      </c>
      <c r="J15" s="34">
        <f>9.84*F15/30</f>
        <v>0.78720000000000001</v>
      </c>
    </row>
    <row r="16" spans="1:10" x14ac:dyDescent="0.25">
      <c r="A16" s="1" t="s">
        <v>12</v>
      </c>
      <c r="B16" s="29" t="s">
        <v>13</v>
      </c>
      <c r="C16" s="24">
        <v>56</v>
      </c>
      <c r="D16" s="41" t="s">
        <v>38</v>
      </c>
      <c r="E16" s="26">
        <v>50</v>
      </c>
      <c r="F16" s="27">
        <v>5.69</v>
      </c>
      <c r="G16" s="42">
        <v>44.92</v>
      </c>
      <c r="H16" s="27">
        <f>0.9*F16/60</f>
        <v>8.5350000000000009E-2</v>
      </c>
      <c r="I16" s="43">
        <f>3.1*F16/60</f>
        <v>0.29398333333333337</v>
      </c>
      <c r="J16" s="43">
        <f>5.6*F16/60</f>
        <v>0.53106666666666669</v>
      </c>
    </row>
    <row r="17" spans="1:10" x14ac:dyDescent="0.25">
      <c r="A17" s="1"/>
      <c r="B17" s="31" t="s">
        <v>14</v>
      </c>
      <c r="C17" s="24">
        <v>96</v>
      </c>
      <c r="D17" s="30" t="s">
        <v>39</v>
      </c>
      <c r="E17" s="26">
        <v>250</v>
      </c>
      <c r="F17" s="27">
        <v>12.16</v>
      </c>
      <c r="G17" s="42">
        <v>133.69</v>
      </c>
      <c r="H17" s="27">
        <f>2.6*F17/250</f>
        <v>0.12646400000000002</v>
      </c>
      <c r="I17" s="27">
        <f>6.13*F17/250</f>
        <v>0.29816320000000002</v>
      </c>
      <c r="J17" s="27">
        <f>17.03*F17/250</f>
        <v>0.82833920000000016</v>
      </c>
    </row>
    <row r="18" spans="1:10" ht="30" x14ac:dyDescent="0.25">
      <c r="A18" s="1"/>
      <c r="B18" s="31" t="s">
        <v>15</v>
      </c>
      <c r="C18" s="24">
        <v>266</v>
      </c>
      <c r="D18" s="30" t="s">
        <v>40</v>
      </c>
      <c r="E18" s="26">
        <v>60</v>
      </c>
      <c r="F18" s="27">
        <v>32.229999999999997</v>
      </c>
      <c r="G18" s="42">
        <v>195.58</v>
      </c>
      <c r="H18" s="27">
        <f>14.83*F18/80</f>
        <v>5.9746362499999996</v>
      </c>
      <c r="I18" s="27">
        <f>20.69*F18/80</f>
        <v>8.3354837499999999</v>
      </c>
      <c r="J18" s="27">
        <f>3.81*F18/80</f>
        <v>1.5349537499999999</v>
      </c>
    </row>
    <row r="19" spans="1:10" x14ac:dyDescent="0.25">
      <c r="A19" s="1"/>
      <c r="B19" s="31" t="s">
        <v>16</v>
      </c>
      <c r="C19" s="32">
        <v>312</v>
      </c>
      <c r="D19" s="30" t="s">
        <v>41</v>
      </c>
      <c r="E19" s="26">
        <v>180</v>
      </c>
      <c r="F19" s="27">
        <v>8.1</v>
      </c>
      <c r="G19" s="42">
        <v>198.65</v>
      </c>
      <c r="H19" s="27">
        <f>F19*3.29/150</f>
        <v>0.17765999999999998</v>
      </c>
      <c r="I19" s="27">
        <f>F19*7.06/150</f>
        <v>0.38123999999999997</v>
      </c>
      <c r="J19" s="27">
        <f>F19*22.21/150</f>
        <v>1.1993400000000001</v>
      </c>
    </row>
    <row r="20" spans="1:10" ht="30" x14ac:dyDescent="0.25">
      <c r="A20" s="1"/>
      <c r="B20" s="31" t="s">
        <v>17</v>
      </c>
      <c r="C20" s="32">
        <v>349</v>
      </c>
      <c r="D20" s="30" t="s">
        <v>42</v>
      </c>
      <c r="E20" s="26">
        <v>200</v>
      </c>
      <c r="F20" s="27">
        <v>4</v>
      </c>
      <c r="G20" s="42">
        <v>99.56</v>
      </c>
      <c r="H20" s="27">
        <v>0.22</v>
      </c>
      <c r="I20" s="44"/>
      <c r="J20" s="27">
        <v>24.42</v>
      </c>
    </row>
    <row r="21" spans="1:10" x14ac:dyDescent="0.25">
      <c r="A21" s="1"/>
      <c r="B21" s="31" t="s">
        <v>21</v>
      </c>
      <c r="C21" s="45" t="s">
        <v>27</v>
      </c>
      <c r="D21" s="30" t="s">
        <v>24</v>
      </c>
      <c r="E21" s="26">
        <v>60</v>
      </c>
      <c r="F21" s="27">
        <v>2.82</v>
      </c>
      <c r="G21" s="42">
        <v>104.4</v>
      </c>
      <c r="H21" s="27">
        <f>2.64*F21/40</f>
        <v>0.18612000000000001</v>
      </c>
      <c r="I21" s="27">
        <f>0.48*F21/40</f>
        <v>3.3839999999999995E-2</v>
      </c>
      <c r="J21" s="27">
        <f>13.68*F21/40</f>
        <v>0.96443999999999996</v>
      </c>
    </row>
    <row r="22" spans="1:10" x14ac:dyDescent="0.25">
      <c r="A22" s="1"/>
      <c r="B22" s="31" t="s">
        <v>18</v>
      </c>
      <c r="C22" s="46"/>
      <c r="D22" s="47"/>
      <c r="E22" s="48"/>
      <c r="F22" s="49"/>
      <c r="G22" s="48"/>
      <c r="H22" s="48"/>
      <c r="I22" s="48"/>
      <c r="J22" s="50"/>
    </row>
    <row r="23" spans="1:10" x14ac:dyDescent="0.25">
      <c r="A23" s="1"/>
      <c r="B23" s="12"/>
      <c r="C23" s="12"/>
      <c r="D23" s="14"/>
      <c r="E23" s="15"/>
      <c r="F23" s="16"/>
      <c r="G23" s="15"/>
      <c r="H23" s="15"/>
      <c r="I23" s="15"/>
      <c r="J23" s="17"/>
    </row>
    <row r="24" spans="1:10" ht="15.75" thickBot="1" x14ac:dyDescent="0.3">
      <c r="A24" s="2"/>
      <c r="B24" s="3"/>
      <c r="C24" s="3"/>
      <c r="D24" s="13"/>
      <c r="E24" s="7"/>
      <c r="F24" s="11"/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2022-05-19T11:49:00Z</dcterms:modified>
</cp:coreProperties>
</file>